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5" i="1"/>
  <c r="D15"/>
  <c r="E15"/>
  <c r="F15"/>
  <c r="G15"/>
  <c r="H15"/>
  <c r="I15"/>
  <c r="J15"/>
  <c r="B14"/>
  <c r="C14"/>
  <c r="D14"/>
  <c r="E14"/>
  <c r="F14"/>
  <c r="G14"/>
  <c r="H14"/>
  <c r="I14"/>
  <c r="J14"/>
  <c r="B15"/>
  <c r="C13"/>
  <c r="D13"/>
  <c r="E13"/>
  <c r="F13"/>
  <c r="G13"/>
  <c r="H13"/>
  <c r="I13"/>
  <c r="J13"/>
  <c r="B13"/>
  <c r="C12"/>
  <c r="D12"/>
  <c r="E12"/>
  <c r="F12"/>
  <c r="G12"/>
  <c r="H12"/>
  <c r="I12"/>
  <c r="J12"/>
  <c r="C11"/>
  <c r="D11"/>
  <c r="E11"/>
  <c r="F11"/>
  <c r="G11"/>
  <c r="H11"/>
  <c r="I11"/>
  <c r="J11"/>
  <c r="B12"/>
  <c r="B11"/>
  <c r="C10"/>
  <c r="D10"/>
  <c r="E10"/>
  <c r="F10"/>
  <c r="G10"/>
  <c r="H10"/>
  <c r="I10"/>
  <c r="J10"/>
  <c r="C9"/>
  <c r="D9"/>
  <c r="E9"/>
  <c r="F9"/>
  <c r="G9"/>
  <c r="H9"/>
  <c r="I9"/>
  <c r="J9"/>
  <c r="B10"/>
  <c r="B9"/>
  <c r="C8"/>
  <c r="D8"/>
  <c r="E8"/>
  <c r="F8"/>
  <c r="G8"/>
  <c r="H8"/>
  <c r="I8"/>
  <c r="J8"/>
  <c r="B8"/>
  <c r="J5"/>
  <c r="J6"/>
  <c r="J4"/>
  <c r="J16"/>
  <c r="J2"/>
</calcChain>
</file>

<file path=xl/sharedStrings.xml><?xml version="1.0" encoding="utf-8"?>
<sst xmlns="http://schemas.openxmlformats.org/spreadsheetml/2006/main" count="31" uniqueCount="25">
  <si>
    <t>RockieView Resort &amp; Spa</t>
  </si>
  <si>
    <t>Analysis of Indirect Expenses</t>
  </si>
  <si>
    <t>Total Net Revenue</t>
  </si>
  <si>
    <t>Cost of Sales</t>
  </si>
  <si>
    <t>Direct Expenses</t>
  </si>
  <si>
    <t>Indirect Expenses</t>
  </si>
  <si>
    <t xml:space="preserve">Administravie </t>
  </si>
  <si>
    <t>Depreciation</t>
  </si>
  <si>
    <t>Energy</t>
  </si>
  <si>
    <t>insurance</t>
  </si>
  <si>
    <t>Maintenance</t>
  </si>
  <si>
    <t xml:space="preserve">Marketing </t>
  </si>
  <si>
    <t>Total Indirect Expense</t>
  </si>
  <si>
    <t xml:space="preserve">Net Income </t>
  </si>
  <si>
    <t>Square Footage</t>
  </si>
  <si>
    <t xml:space="preserve">Planned Indirect Expenses </t>
  </si>
  <si>
    <t xml:space="preserve">Banquet 
Room </t>
  </si>
  <si>
    <t>Business
Center</t>
  </si>
  <si>
    <t>Children's
Game Room</t>
  </si>
  <si>
    <t>Conference
Rooms</t>
  </si>
  <si>
    <t>Gift
Shop</t>
  </si>
  <si>
    <t>Lounge</t>
  </si>
  <si>
    <t>Restaurant</t>
  </si>
  <si>
    <t>Spa</t>
  </si>
  <si>
    <t>Total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</si>
</sst>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_(* #,##0_);_(* \(#,##0\);_(* &quot;-&quot;??_);_(@_)"/>
  </numFmts>
  <fonts count="8">
    <font>
      <sz val="11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b/>
      <sz val="48"/>
      <color theme="1"/>
      <name val="Arial Rounded MT Bold"/>
      <family val="2"/>
    </font>
    <font>
      <b/>
      <sz val="22"/>
      <color theme="1"/>
      <name val="Britannic Bold"/>
      <family val="2"/>
    </font>
    <font>
      <b/>
      <i/>
      <sz val="18"/>
      <color theme="1"/>
      <name val="Britannic Bold"/>
      <family val="2"/>
    </font>
    <font>
      <b/>
      <i/>
      <sz val="11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3" fontId="1" fillId="0" borderId="0" xfId="0" applyNumberFormat="1" applyFont="1"/>
    <xf numFmtId="44" fontId="1" fillId="0" borderId="0" xfId="2" applyFont="1" applyAlignment="1">
      <alignment horizontal="left" indent="1"/>
    </xf>
    <xf numFmtId="43" fontId="1" fillId="0" borderId="0" xfId="1" applyFont="1"/>
    <xf numFmtId="44" fontId="1" fillId="0" borderId="0" xfId="0" applyNumberFormat="1" applyFont="1"/>
    <xf numFmtId="43" fontId="1" fillId="0" borderId="0" xfId="0" applyNumberFormat="1" applyFont="1"/>
    <xf numFmtId="0" fontId="3" fillId="0" borderId="0" xfId="0" applyFont="1"/>
    <xf numFmtId="0" fontId="6" fillId="2" borderId="0" xfId="0" applyFont="1" applyFill="1"/>
    <xf numFmtId="0" fontId="1" fillId="2" borderId="0" xfId="0" applyFont="1" applyFill="1"/>
    <xf numFmtId="170" fontId="1" fillId="2" borderId="0" xfId="1" applyNumberFormat="1" applyFont="1" applyFill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4" fillId="2" borderId="0" xfId="0" applyFont="1" applyFill="1"/>
    <xf numFmtId="0" fontId="5" fillId="2" borderId="0" xfId="0" applyFont="1" applyFill="1"/>
    <xf numFmtId="15" fontId="1" fillId="2" borderId="0" xfId="0" applyNumberFormat="1" applyFont="1" applyFill="1"/>
    <xf numFmtId="44" fontId="1" fillId="0" borderId="0" xfId="0" applyNumberFormat="1" applyFont="1" applyAlignment="1">
      <alignment horizontal="left" indent="2"/>
    </xf>
    <xf numFmtId="0" fontId="3" fillId="2" borderId="0" xfId="0" applyFont="1" applyFill="1"/>
    <xf numFmtId="44" fontId="1" fillId="0" borderId="1" xfId="0" applyNumberFormat="1" applyFont="1" applyBorder="1"/>
    <xf numFmtId="43" fontId="1" fillId="2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5" workbookViewId="0">
      <selection activeCell="A14" sqref="A14"/>
    </sheetView>
  </sheetViews>
  <sheetFormatPr defaultRowHeight="17.25"/>
  <cols>
    <col min="1" max="1" width="28.625" style="1" customWidth="1"/>
    <col min="2" max="2" width="14.625" style="1" customWidth="1"/>
    <col min="3" max="6" width="13.625" style="1" customWidth="1"/>
    <col min="7" max="8" width="14.625" style="1" customWidth="1"/>
    <col min="9" max="9" width="13.625" style="1" customWidth="1"/>
    <col min="10" max="10" width="14.625" style="1" customWidth="1"/>
    <col min="11" max="16384" width="9" style="1"/>
  </cols>
  <sheetData>
    <row r="1" spans="1:10" ht="59.25">
      <c r="A1" s="13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7">
      <c r="A2" s="14" t="s">
        <v>1</v>
      </c>
      <c r="B2" s="9"/>
      <c r="C2" s="9"/>
      <c r="D2" s="9"/>
      <c r="E2" s="9"/>
      <c r="F2" s="9"/>
      <c r="G2" s="9"/>
      <c r="H2" s="9"/>
      <c r="I2" s="9"/>
      <c r="J2" s="15">
        <f ca="1">NOW()</f>
        <v>41338.370086921299</v>
      </c>
    </row>
    <row r="3" spans="1:10" ht="34.5">
      <c r="B3" s="11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2" t="s">
        <v>21</v>
      </c>
      <c r="H3" s="12" t="s">
        <v>22</v>
      </c>
      <c r="I3" s="12" t="s">
        <v>23</v>
      </c>
      <c r="J3" s="12" t="s">
        <v>24</v>
      </c>
    </row>
    <row r="4" spans="1:10">
      <c r="A4" s="1" t="s">
        <v>2</v>
      </c>
      <c r="B4" s="3">
        <v>345819</v>
      </c>
      <c r="C4" s="3">
        <v>192190</v>
      </c>
      <c r="D4" s="3">
        <v>52750</v>
      </c>
      <c r="E4" s="3">
        <v>212300</v>
      </c>
      <c r="F4" s="3">
        <v>112100</v>
      </c>
      <c r="G4" s="3">
        <v>622350</v>
      </c>
      <c r="H4" s="3">
        <v>615350</v>
      </c>
      <c r="I4" s="3">
        <v>92900</v>
      </c>
      <c r="J4" s="5">
        <f>SUM(B4:I4)</f>
        <v>2245759</v>
      </c>
    </row>
    <row r="5" spans="1:10">
      <c r="A5" s="1" t="s">
        <v>3</v>
      </c>
      <c r="B5" s="4">
        <v>19750</v>
      </c>
      <c r="C5" s="4">
        <v>16235</v>
      </c>
      <c r="D5" s="4">
        <v>12900</v>
      </c>
      <c r="E5" s="4">
        <v>55250</v>
      </c>
      <c r="F5" s="4">
        <v>42100</v>
      </c>
      <c r="G5" s="4">
        <v>115400</v>
      </c>
      <c r="H5" s="4">
        <v>175000</v>
      </c>
      <c r="I5" s="4">
        <v>42150</v>
      </c>
      <c r="J5" s="6">
        <f t="shared" ref="J5:J6" si="0">SUM(B5:I5)</f>
        <v>478785</v>
      </c>
    </row>
    <row r="6" spans="1:10">
      <c r="A6" s="1" t="s">
        <v>4</v>
      </c>
      <c r="B6" s="4">
        <v>9245</v>
      </c>
      <c r="C6" s="4">
        <v>9245</v>
      </c>
      <c r="D6" s="4">
        <v>7250</v>
      </c>
      <c r="E6" s="4">
        <v>19300</v>
      </c>
      <c r="F6" s="4">
        <v>37400</v>
      </c>
      <c r="G6" s="4">
        <v>101000</v>
      </c>
      <c r="H6" s="4">
        <v>115600</v>
      </c>
      <c r="I6" s="4">
        <v>24800</v>
      </c>
      <c r="J6" s="6">
        <f t="shared" si="0"/>
        <v>323840</v>
      </c>
    </row>
    <row r="7" spans="1:10" ht="24.75">
      <c r="A7" s="17" t="s">
        <v>5</v>
      </c>
    </row>
    <row r="8" spans="1:10">
      <c r="A8" s="1" t="s">
        <v>6</v>
      </c>
      <c r="B8" s="16">
        <f>$B$18*B4/$J$4</f>
        <v>10394.161840161834</v>
      </c>
      <c r="C8" s="16">
        <f t="shared" ref="C8:J8" si="1">$B$18*C4/$J$4</f>
        <v>5776.5882269646918</v>
      </c>
      <c r="D8" s="16">
        <f t="shared" si="1"/>
        <v>1585.4884695998101</v>
      </c>
      <c r="E8" s="16">
        <f t="shared" si="1"/>
        <v>6381.0275278870085</v>
      </c>
      <c r="F8" s="16">
        <f t="shared" si="1"/>
        <v>3369.3508519836723</v>
      </c>
      <c r="G8" s="16">
        <f t="shared" si="1"/>
        <v>18705.758275932545</v>
      </c>
      <c r="H8" s="16">
        <f t="shared" si="1"/>
        <v>18495.361701767644</v>
      </c>
      <c r="I8" s="16">
        <f t="shared" si="1"/>
        <v>2792.2631057027934</v>
      </c>
      <c r="J8" s="16">
        <f t="shared" si="1"/>
        <v>67500</v>
      </c>
    </row>
    <row r="9" spans="1:10">
      <c r="A9" s="1" t="s">
        <v>7</v>
      </c>
      <c r="B9" s="6">
        <f>$B$19*B16/$J$16</f>
        <v>16414.6014735432</v>
      </c>
      <c r="C9" s="6">
        <f t="shared" ref="C9:J9" si="2">$B$19*C16/$J$16</f>
        <v>1367.8834561286001</v>
      </c>
      <c r="D9" s="6">
        <f t="shared" si="2"/>
        <v>2227.6959142665773</v>
      </c>
      <c r="E9" s="6">
        <f t="shared" si="2"/>
        <v>9770.5961152042873</v>
      </c>
      <c r="F9" s="6">
        <f t="shared" si="2"/>
        <v>2071.3663764233088</v>
      </c>
      <c r="G9" s="6">
        <f t="shared" si="2"/>
        <v>11724.715338245143</v>
      </c>
      <c r="H9" s="6">
        <f t="shared" si="2"/>
        <v>10474.079035498995</v>
      </c>
      <c r="I9" s="6">
        <f t="shared" si="2"/>
        <v>4299.0622906898861</v>
      </c>
      <c r="J9" s="6">
        <f t="shared" si="2"/>
        <v>58350</v>
      </c>
    </row>
    <row r="10" spans="1:10">
      <c r="A10" s="1" t="s">
        <v>8</v>
      </c>
      <c r="B10" s="4">
        <f>$B$20*B4/$J$4</f>
        <v>6513.674753168083</v>
      </c>
      <c r="C10" s="4">
        <f t="shared" ref="C10:J10" si="3">$B$20*C4/$J$4</f>
        <v>3619.9952888978737</v>
      </c>
      <c r="D10" s="4">
        <f t="shared" si="3"/>
        <v>993.5727742825477</v>
      </c>
      <c r="E10" s="4">
        <f t="shared" si="3"/>
        <v>3998.7772508091921</v>
      </c>
      <c r="F10" s="4">
        <f t="shared" si="3"/>
        <v>2111.4598672431011</v>
      </c>
      <c r="G10" s="4">
        <f t="shared" si="3"/>
        <v>11722.275186251063</v>
      </c>
      <c r="H10" s="4">
        <f t="shared" si="3"/>
        <v>11590.426666441057</v>
      </c>
      <c r="I10" s="4">
        <f t="shared" si="3"/>
        <v>1749.818212907084</v>
      </c>
      <c r="J10" s="4">
        <f t="shared" si="3"/>
        <v>42300</v>
      </c>
    </row>
    <row r="11" spans="1:10">
      <c r="A11" s="1" t="s">
        <v>9</v>
      </c>
      <c r="B11" s="6">
        <f>$B$21*B16/$J$16</f>
        <v>3347.6222371064969</v>
      </c>
      <c r="C11" s="6">
        <f t="shared" ref="C11:J11" si="4">$B$21*C16/$J$16</f>
        <v>278.96851975887478</v>
      </c>
      <c r="D11" s="6">
        <f t="shared" si="4"/>
        <v>454.32016075016747</v>
      </c>
      <c r="E11" s="6">
        <f t="shared" si="4"/>
        <v>1992.6322839919626</v>
      </c>
      <c r="F11" s="6">
        <f t="shared" si="4"/>
        <v>422.43804420629607</v>
      </c>
      <c r="G11" s="6">
        <f t="shared" si="4"/>
        <v>2391.1587407903548</v>
      </c>
      <c r="H11" s="6">
        <f t="shared" si="4"/>
        <v>2136.1018084393836</v>
      </c>
      <c r="I11" s="6">
        <f t="shared" si="4"/>
        <v>876.75820495646349</v>
      </c>
      <c r="J11" s="6">
        <f t="shared" si="4"/>
        <v>11900</v>
      </c>
    </row>
    <row r="12" spans="1:10">
      <c r="A12" s="1" t="s">
        <v>10</v>
      </c>
      <c r="B12" s="6">
        <f>$B$22*B16/$J$16</f>
        <v>7637.6423308774283</v>
      </c>
      <c r="C12" s="6">
        <f t="shared" ref="C12:J12" si="5">$B$22*C16/$J$16</f>
        <v>636.47019423978566</v>
      </c>
      <c r="D12" s="6">
        <f t="shared" si="5"/>
        <v>1036.5371734762223</v>
      </c>
      <c r="E12" s="6">
        <f t="shared" si="5"/>
        <v>4546.2156731413261</v>
      </c>
      <c r="F12" s="6">
        <f t="shared" si="5"/>
        <v>963.79772270596118</v>
      </c>
      <c r="G12" s="6">
        <f t="shared" si="5"/>
        <v>5455.4588077695917</v>
      </c>
      <c r="H12" s="6">
        <f t="shared" si="5"/>
        <v>4873.5432016075019</v>
      </c>
      <c r="I12" s="6">
        <f t="shared" si="5"/>
        <v>2000.3348961821835</v>
      </c>
      <c r="J12" s="6">
        <f t="shared" si="5"/>
        <v>27150</v>
      </c>
    </row>
    <row r="13" spans="1:10">
      <c r="A13" s="1" t="s">
        <v>11</v>
      </c>
      <c r="B13" s="18">
        <f>$B$23*B4/$J$4</f>
        <v>8203.6884745869884</v>
      </c>
      <c r="C13" s="18">
        <f t="shared" ref="C13:J13" si="6">$B$23*C4/$J$4</f>
        <v>4559.2257450599109</v>
      </c>
      <c r="D13" s="18">
        <f t="shared" si="6"/>
        <v>1251.3614550804427</v>
      </c>
      <c r="E13" s="18">
        <f t="shared" si="6"/>
        <v>5036.2850599730427</v>
      </c>
      <c r="F13" s="18">
        <f t="shared" si="6"/>
        <v>2659.2913576211872</v>
      </c>
      <c r="G13" s="18">
        <f t="shared" si="6"/>
        <v>14763.692920745279</v>
      </c>
      <c r="H13" s="18">
        <f t="shared" si="6"/>
        <v>14597.635476469202</v>
      </c>
      <c r="I13" s="18">
        <f t="shared" si="6"/>
        <v>2203.8195104639458</v>
      </c>
      <c r="J13" s="18">
        <f t="shared" si="6"/>
        <v>53275</v>
      </c>
    </row>
    <row r="14" spans="1:10" ht="24.75">
      <c r="A14" s="7" t="s">
        <v>12</v>
      </c>
      <c r="B14" s="5">
        <f t="shared" ref="B14:J14" si="7">SUM(B8:B13)</f>
        <v>52511.391109444026</v>
      </c>
      <c r="C14" s="5">
        <f t="shared" si="7"/>
        <v>16239.131431049736</v>
      </c>
      <c r="D14" s="5">
        <f t="shared" si="7"/>
        <v>7548.9759474557668</v>
      </c>
      <c r="E14" s="5">
        <f t="shared" si="7"/>
        <v>31725.533911006823</v>
      </c>
      <c r="F14" s="5">
        <f t="shared" si="7"/>
        <v>11597.704220183527</v>
      </c>
      <c r="G14" s="5">
        <f t="shared" si="7"/>
        <v>64763.059269733974</v>
      </c>
      <c r="H14" s="5">
        <f t="shared" si="7"/>
        <v>62167.147890223787</v>
      </c>
      <c r="I14" s="5">
        <f t="shared" si="7"/>
        <v>13922.056220902356</v>
      </c>
      <c r="J14" s="5">
        <f t="shared" si="7"/>
        <v>260475</v>
      </c>
    </row>
    <row r="15" spans="1:10" ht="24.75">
      <c r="A15" s="17" t="s">
        <v>13</v>
      </c>
      <c r="B15" s="19">
        <f>B4-(B5+B6+B14)</f>
        <v>264312.60889055597</v>
      </c>
      <c r="C15" s="19">
        <f t="shared" ref="C15:J15" si="8">C4-(C5+C6+C14)</f>
        <v>150470.86856895027</v>
      </c>
      <c r="D15" s="19">
        <f t="shared" si="8"/>
        <v>25051.024052544235</v>
      </c>
      <c r="E15" s="19">
        <f t="shared" si="8"/>
        <v>106024.46608899318</v>
      </c>
      <c r="F15" s="19">
        <f t="shared" si="8"/>
        <v>21002.295779816472</v>
      </c>
      <c r="G15" s="19">
        <f t="shared" si="8"/>
        <v>341186.94073026604</v>
      </c>
      <c r="H15" s="19">
        <f t="shared" si="8"/>
        <v>262582.85210977623</v>
      </c>
      <c r="I15" s="19">
        <f t="shared" si="8"/>
        <v>12027.943779097637</v>
      </c>
      <c r="J15" s="19">
        <f t="shared" si="8"/>
        <v>1182659</v>
      </c>
    </row>
    <row r="16" spans="1:10">
      <c r="A16" s="1" t="s">
        <v>14</v>
      </c>
      <c r="B16" s="2">
        <v>10500</v>
      </c>
      <c r="C16" s="1">
        <v>875</v>
      </c>
      <c r="D16" s="2">
        <v>1425</v>
      </c>
      <c r="E16" s="2">
        <v>6250</v>
      </c>
      <c r="F16" s="2">
        <v>1325</v>
      </c>
      <c r="G16" s="2">
        <v>7500</v>
      </c>
      <c r="H16" s="2">
        <v>6700</v>
      </c>
      <c r="I16" s="2">
        <v>2750</v>
      </c>
      <c r="J16" s="2">
        <f>SUM(B16:I16)</f>
        <v>37325</v>
      </c>
    </row>
    <row r="17" spans="1:2" ht="23.25">
      <c r="A17" s="8" t="s">
        <v>15</v>
      </c>
      <c r="B17" s="9"/>
    </row>
    <row r="18" spans="1:2">
      <c r="A18" s="9" t="s">
        <v>6</v>
      </c>
      <c r="B18" s="10">
        <v>67500</v>
      </c>
    </row>
    <row r="19" spans="1:2">
      <c r="A19" s="9" t="s">
        <v>7</v>
      </c>
      <c r="B19" s="10">
        <v>58350</v>
      </c>
    </row>
    <row r="20" spans="1:2">
      <c r="A20" s="9" t="s">
        <v>8</v>
      </c>
      <c r="B20" s="10">
        <v>42300</v>
      </c>
    </row>
    <row r="21" spans="1:2">
      <c r="A21" s="9" t="s">
        <v>9</v>
      </c>
      <c r="B21" s="10">
        <v>11900</v>
      </c>
    </row>
    <row r="22" spans="1:2">
      <c r="A22" s="9" t="s">
        <v>10</v>
      </c>
      <c r="B22" s="10">
        <v>27150</v>
      </c>
    </row>
    <row r="23" spans="1:2">
      <c r="A23" s="9" t="s">
        <v>11</v>
      </c>
      <c r="B23" s="10">
        <v>53275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Aiken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ACSD</dc:creator>
  <cp:lastModifiedBy>ACSD</cp:lastModifiedBy>
  <dcterms:created xsi:type="dcterms:W3CDTF">2013-03-04T13:52:31Z</dcterms:created>
  <dcterms:modified xsi:type="dcterms:W3CDTF">2013-03-05T13:53:17Z</dcterms:modified>
</cp:coreProperties>
</file>