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5" i="1"/>
  <c r="G15"/>
  <c r="H15"/>
  <c r="I15"/>
  <c r="J15"/>
  <c r="K15"/>
  <c r="L15"/>
  <c r="E15"/>
  <c r="L9"/>
  <c r="L10"/>
  <c r="L11"/>
  <c r="L12"/>
  <c r="L13"/>
  <c r="L14"/>
  <c r="L8"/>
  <c r="K9"/>
  <c r="K10"/>
  <c r="K11"/>
  <c r="K12"/>
  <c r="K13"/>
  <c r="K14"/>
  <c r="K8"/>
  <c r="H9"/>
  <c r="H10"/>
  <c r="H11"/>
  <c r="H12"/>
  <c r="H13"/>
  <c r="H14"/>
  <c r="H8"/>
  <c r="G9"/>
  <c r="G10"/>
  <c r="G11"/>
  <c r="G12"/>
  <c r="G13"/>
  <c r="G14"/>
  <c r="G8"/>
  <c r="I9"/>
  <c r="I10"/>
  <c r="I11"/>
  <c r="I12"/>
  <c r="I13"/>
  <c r="I14"/>
  <c r="I8"/>
  <c r="F9"/>
  <c r="F10"/>
  <c r="F11"/>
  <c r="F12"/>
  <c r="F13"/>
  <c r="F14"/>
  <c r="F8"/>
  <c r="B6"/>
</calcChain>
</file>

<file path=xl/sharedStrings.xml><?xml version="1.0" encoding="utf-8"?>
<sst xmlns="http://schemas.openxmlformats.org/spreadsheetml/2006/main" count="25" uniqueCount="25">
  <si>
    <t>Weekly Payroll Report</t>
  </si>
  <si>
    <t>Employee</t>
  </si>
  <si>
    <t>Dependents</t>
  </si>
  <si>
    <t>Rate
per Hour</t>
  </si>
  <si>
    <t>Hours
Worked</t>
  </si>
  <si>
    <t>Gross Pay</t>
  </si>
  <si>
    <t>State Tax</t>
  </si>
  <si>
    <t>Net Pay</t>
  </si>
  <si>
    <t>% Taxes</t>
  </si>
  <si>
    <t>Aquire, Raul</t>
  </si>
  <si>
    <t>Kwany, Casimir</t>
  </si>
  <si>
    <t>Mohammed, Aadil</t>
  </si>
  <si>
    <t>Ruiz, Tepin</t>
  </si>
  <si>
    <t>Holkavich, Fred</t>
  </si>
  <si>
    <t>Totals</t>
  </si>
  <si>
    <t>Soc. Sec.</t>
  </si>
  <si>
    <t>Medicare</t>
  </si>
  <si>
    <t>YTD Soc. Sec.</t>
  </si>
  <si>
    <t>Social Security Tax</t>
  </si>
  <si>
    <t xml:space="preserve">Medicare Tax </t>
  </si>
  <si>
    <t>Maximum Social Security</t>
  </si>
  <si>
    <t>Britney's Music Empoium</t>
  </si>
  <si>
    <t>Federal
Tax</t>
  </si>
  <si>
    <t>Jordan, Leon</t>
  </si>
  <si>
    <t>Wright, Louis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</si>
</sst>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3" tint="0.3999755851924192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8" fontId="0" fillId="0" borderId="0" xfId="0" applyNumberFormat="1"/>
    <xf numFmtId="43" fontId="0" fillId="0" borderId="0" xfId="1" applyFont="1"/>
    <xf numFmtId="43" fontId="0" fillId="0" borderId="1" xfId="1" applyFont="1" applyBorder="1"/>
    <xf numFmtId="43" fontId="0" fillId="0" borderId="0" xfId="1" applyFont="1" applyFill="1" applyBorder="1"/>
    <xf numFmtId="164" fontId="0" fillId="0" borderId="0" xfId="0" applyNumberFormat="1" applyAlignment="1">
      <alignment horizontal="left" indent="3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0" xfId="0" applyFon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1" xfId="0" applyFill="1" applyBorder="1"/>
    <xf numFmtId="0" fontId="2" fillId="2" borderId="0" xfId="0" applyFont="1" applyFill="1"/>
    <xf numFmtId="10" fontId="2" fillId="2" borderId="0" xfId="0" applyNumberFormat="1" applyFont="1" applyFill="1"/>
    <xf numFmtId="4" fontId="2" fillId="2" borderId="0" xfId="0" applyNumberFormat="1" applyFont="1" applyFill="1"/>
    <xf numFmtId="44" fontId="0" fillId="0" borderId="0" xfId="2" applyFont="1" applyAlignment="1">
      <alignment horizontal="left" indent="2"/>
    </xf>
    <xf numFmtId="44" fontId="0" fillId="0" borderId="1" xfId="2" applyFont="1" applyBorder="1" applyAlignment="1">
      <alignment horizontal="left" indent="2"/>
    </xf>
    <xf numFmtId="8" fontId="0" fillId="0" borderId="1" xfId="0" applyNumberFormat="1" applyBorder="1"/>
    <xf numFmtId="10" fontId="0" fillId="0" borderId="0" xfId="2" applyNumberFormat="1" applyFont="1" applyAlignment="1">
      <alignment horizontal="left" indent="3"/>
    </xf>
    <xf numFmtId="10" fontId="0" fillId="0" borderId="1" xfId="2" applyNumberFormat="1" applyFont="1" applyBorder="1" applyAlignment="1">
      <alignment horizontal="left" indent="3"/>
    </xf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Normal="100" workbookViewId="0">
      <selection activeCell="F21" sqref="F21"/>
    </sheetView>
  </sheetViews>
  <sheetFormatPr defaultRowHeight="15"/>
  <cols>
    <col min="1" max="1" width="25.7109375" customWidth="1"/>
    <col min="2" max="2" width="14.5703125" customWidth="1"/>
    <col min="3" max="3" width="11.7109375" customWidth="1"/>
    <col min="4" max="4" width="13.7109375" customWidth="1"/>
    <col min="5" max="5" width="10.42578125" customWidth="1"/>
    <col min="6" max="6" width="13.42578125" customWidth="1"/>
    <col min="7" max="11" width="10.42578125" customWidth="1"/>
    <col min="12" max="12" width="13.42578125" customWidth="1"/>
    <col min="13" max="13" width="10.42578125" customWidth="1"/>
  </cols>
  <sheetData>
    <row r="1" spans="1:12">
      <c r="A1" s="21" t="s">
        <v>18</v>
      </c>
      <c r="B1" s="22">
        <v>7.6499999999999999E-2</v>
      </c>
    </row>
    <row r="2" spans="1:12">
      <c r="A2" s="21" t="s">
        <v>19</v>
      </c>
      <c r="B2" s="22">
        <v>1.4500000000000001E-2</v>
      </c>
    </row>
    <row r="3" spans="1:12">
      <c r="A3" s="21" t="s">
        <v>20</v>
      </c>
      <c r="B3" s="23">
        <v>7458.75</v>
      </c>
    </row>
    <row r="5" spans="1:12" ht="48" customHeight="1">
      <c r="A5" s="14" t="s">
        <v>21</v>
      </c>
    </row>
    <row r="6" spans="1:12">
      <c r="A6" s="13" t="s">
        <v>0</v>
      </c>
      <c r="B6" s="15">
        <f ca="1">NOW()</f>
        <v>41337.366761226855</v>
      </c>
    </row>
    <row r="7" spans="1:12" ht="25.5" customHeight="1">
      <c r="A7" s="2" t="s">
        <v>1</v>
      </c>
      <c r="B7" s="11" t="s">
        <v>2</v>
      </c>
      <c r="C7" s="12" t="s">
        <v>3</v>
      </c>
      <c r="D7" s="12" t="s">
        <v>17</v>
      </c>
      <c r="E7" s="12" t="s">
        <v>4</v>
      </c>
      <c r="F7" s="11" t="s">
        <v>5</v>
      </c>
      <c r="G7" s="11" t="s">
        <v>15</v>
      </c>
      <c r="H7" s="11" t="s">
        <v>16</v>
      </c>
      <c r="I7" s="16" t="s">
        <v>22</v>
      </c>
      <c r="J7" s="11" t="s">
        <v>6</v>
      </c>
      <c r="K7" s="11" t="s">
        <v>7</v>
      </c>
      <c r="L7" s="11" t="s">
        <v>8</v>
      </c>
    </row>
    <row r="8" spans="1:12">
      <c r="A8" t="s">
        <v>9</v>
      </c>
      <c r="B8" s="1">
        <v>2</v>
      </c>
      <c r="C8" s="7">
        <v>7.25</v>
      </c>
      <c r="D8" s="7">
        <v>767</v>
      </c>
      <c r="E8" s="7">
        <v>2.5</v>
      </c>
      <c r="F8" s="24">
        <f>IF(E8&lt;=40, C8*E8,C8*E8+0.5*C8*(E8-40))</f>
        <v>18.125</v>
      </c>
      <c r="G8" s="6">
        <f>IF($B$1*F8+D8&gt;=$B$3,$B$3-D8,$B$1*F8)</f>
        <v>1.3865624999999999</v>
      </c>
      <c r="H8" s="6">
        <f>$B$2*F8</f>
        <v>0.2628125</v>
      </c>
      <c r="I8" s="6">
        <f>IF(F8-B8*22.09&gt;0,20%*(F8-B8*22.09),)</f>
        <v>0</v>
      </c>
      <c r="J8" s="6">
        <v>0.63</v>
      </c>
      <c r="K8" s="6">
        <f>F8-(G8+H8+I8+J8)</f>
        <v>15.845625</v>
      </c>
      <c r="L8" s="27">
        <f>(G8+H8+I8+J8)/F8</f>
        <v>0.12575862068965518</v>
      </c>
    </row>
    <row r="9" spans="1:12">
      <c r="A9" t="s">
        <v>10</v>
      </c>
      <c r="B9" s="1">
        <v>7</v>
      </c>
      <c r="C9" s="7">
        <v>8.25</v>
      </c>
      <c r="D9" s="7">
        <v>1307.75</v>
      </c>
      <c r="E9" s="7">
        <v>23.5</v>
      </c>
      <c r="F9" s="24">
        <f t="shared" ref="F9:F14" si="0">IF(E9&lt;=40, C9*E9,C9*E9+0.5*C9*(E9-40))</f>
        <v>193.875</v>
      </c>
      <c r="G9" s="6">
        <f t="shared" ref="G9:G14" si="1">IF($B$1*F9+D9&gt;=$B$3,$B$3-D9,$B$1*F9)</f>
        <v>14.8314375</v>
      </c>
      <c r="H9" s="6">
        <f t="shared" ref="H9:H15" si="2">$B$2*F9</f>
        <v>2.8111875</v>
      </c>
      <c r="I9" s="6">
        <f t="shared" ref="I9:I15" si="3">IF(F9-B9*22.09&gt;0,20%*(F9-B9*22.09),)</f>
        <v>7.8490000000000011</v>
      </c>
      <c r="J9">
        <v>6.79</v>
      </c>
      <c r="K9" s="6">
        <f t="shared" ref="K9:K14" si="4">F9-(G9+H9+I9+J9)</f>
        <v>161.59337500000001</v>
      </c>
      <c r="L9" s="27">
        <f t="shared" ref="L9:L14" si="5">(G9+H9+I9+J9)/F9</f>
        <v>0.16650741457124435</v>
      </c>
    </row>
    <row r="10" spans="1:12">
      <c r="A10" t="s">
        <v>11</v>
      </c>
      <c r="B10" s="1">
        <v>1</v>
      </c>
      <c r="C10" s="7">
        <v>11.5</v>
      </c>
      <c r="D10" s="7">
        <v>930.25</v>
      </c>
      <c r="E10" s="7">
        <v>18.75</v>
      </c>
      <c r="F10" s="24">
        <f t="shared" si="0"/>
        <v>215.625</v>
      </c>
      <c r="G10" s="6">
        <f t="shared" si="1"/>
        <v>16.495312500000001</v>
      </c>
      <c r="H10" s="6">
        <f t="shared" si="2"/>
        <v>3.1265625000000004</v>
      </c>
      <c r="I10" s="6">
        <f t="shared" si="3"/>
        <v>38.707000000000001</v>
      </c>
      <c r="J10">
        <v>7.55</v>
      </c>
      <c r="K10" s="6">
        <f t="shared" si="4"/>
        <v>149.74612500000001</v>
      </c>
      <c r="L10" s="27">
        <f t="shared" si="5"/>
        <v>0.30552521739130439</v>
      </c>
    </row>
    <row r="11" spans="1:12">
      <c r="A11" t="s">
        <v>12</v>
      </c>
      <c r="B11" s="1">
        <v>3</v>
      </c>
      <c r="C11" s="7">
        <v>14.25</v>
      </c>
      <c r="D11" s="7">
        <v>7458.75</v>
      </c>
      <c r="E11" s="7">
        <v>49.5</v>
      </c>
      <c r="F11" s="24">
        <f t="shared" si="0"/>
        <v>773.0625</v>
      </c>
      <c r="G11" s="6">
        <f t="shared" si="1"/>
        <v>0</v>
      </c>
      <c r="H11" s="6">
        <f t="shared" si="2"/>
        <v>11.209406250000001</v>
      </c>
      <c r="I11" s="6">
        <f t="shared" si="3"/>
        <v>141.35850000000002</v>
      </c>
      <c r="J11">
        <v>27.06</v>
      </c>
      <c r="K11" s="6">
        <f t="shared" si="4"/>
        <v>593.43459374999998</v>
      </c>
      <c r="L11" s="27">
        <f t="shared" si="5"/>
        <v>0.23235884065001217</v>
      </c>
    </row>
    <row r="12" spans="1:12">
      <c r="A12" s="17" t="s">
        <v>13</v>
      </c>
      <c r="B12" s="18">
        <v>2</v>
      </c>
      <c r="C12" s="19">
        <v>13.4</v>
      </c>
      <c r="D12" s="19">
        <v>7457.75</v>
      </c>
      <c r="E12" s="19">
        <v>57</v>
      </c>
      <c r="F12" s="24">
        <f t="shared" si="0"/>
        <v>877.7</v>
      </c>
      <c r="G12" s="6">
        <f t="shared" si="1"/>
        <v>1</v>
      </c>
      <c r="H12" s="6">
        <f t="shared" si="2"/>
        <v>12.726650000000001</v>
      </c>
      <c r="I12" s="6">
        <f t="shared" si="3"/>
        <v>166.70400000000004</v>
      </c>
      <c r="J12" s="17">
        <v>30.72</v>
      </c>
      <c r="K12" s="6">
        <f t="shared" si="4"/>
        <v>666.54935</v>
      </c>
      <c r="L12" s="27">
        <f t="shared" si="5"/>
        <v>0.2405726899851886</v>
      </c>
    </row>
    <row r="13" spans="1:12">
      <c r="A13" s="5" t="s">
        <v>23</v>
      </c>
      <c r="B13" s="18">
        <v>4</v>
      </c>
      <c r="C13" s="19">
        <v>13.5</v>
      </c>
      <c r="D13" s="19">
        <v>2952.78</v>
      </c>
      <c r="E13" s="19">
        <v>37.25</v>
      </c>
      <c r="F13" s="24">
        <f t="shared" si="0"/>
        <v>502.875</v>
      </c>
      <c r="G13" s="6">
        <f t="shared" si="1"/>
        <v>38.4699375</v>
      </c>
      <c r="H13" s="6">
        <f t="shared" si="2"/>
        <v>7.2916875000000001</v>
      </c>
      <c r="I13" s="6">
        <f t="shared" si="3"/>
        <v>82.903000000000006</v>
      </c>
      <c r="J13" s="5">
        <v>17.600000000000001</v>
      </c>
      <c r="K13" s="6">
        <f t="shared" si="4"/>
        <v>356.61037499999998</v>
      </c>
      <c r="L13" s="27">
        <f t="shared" si="5"/>
        <v>0.29085682326621926</v>
      </c>
    </row>
    <row r="14" spans="1:12">
      <c r="A14" s="20" t="s">
        <v>24</v>
      </c>
      <c r="B14" s="4">
        <v>5</v>
      </c>
      <c r="C14" s="8">
        <v>23.25</v>
      </c>
      <c r="D14" s="8">
        <v>7430</v>
      </c>
      <c r="E14" s="8">
        <v>46.75</v>
      </c>
      <c r="F14" s="25">
        <f t="shared" si="0"/>
        <v>1165.40625</v>
      </c>
      <c r="G14" s="26">
        <f t="shared" si="1"/>
        <v>28.75</v>
      </c>
      <c r="H14" s="26">
        <f t="shared" si="2"/>
        <v>16.898390625000001</v>
      </c>
      <c r="I14" s="26">
        <f t="shared" si="3"/>
        <v>210.99125000000001</v>
      </c>
      <c r="J14" s="3">
        <v>40.79</v>
      </c>
      <c r="K14" s="26">
        <f t="shared" si="4"/>
        <v>867.97660937499995</v>
      </c>
      <c r="L14" s="28">
        <f t="shared" si="5"/>
        <v>0.25521541576167112</v>
      </c>
    </row>
    <row r="15" spans="1:12">
      <c r="A15" s="5" t="s">
        <v>14</v>
      </c>
      <c r="E15" s="9">
        <f>SUM(E8:E14)</f>
        <v>235.25</v>
      </c>
      <c r="F15" s="29">
        <f>SUM(F8:F14)</f>
        <v>3746.6687499999998</v>
      </c>
      <c r="G15" s="6">
        <f>SUM(G8:G14)</f>
        <v>100.93325</v>
      </c>
      <c r="H15" s="6">
        <f>SUM(H8:H14)</f>
        <v>54.32669687500001</v>
      </c>
      <c r="I15" s="6">
        <f>SUM(I8:I14)</f>
        <v>648.5127500000001</v>
      </c>
      <c r="J15" s="6">
        <f>SUM(J8:J14)</f>
        <v>131.13999999999999</v>
      </c>
      <c r="K15" s="6">
        <f>SUM(K8:K14)</f>
        <v>2811.7560531250001</v>
      </c>
      <c r="L15" s="10">
        <f>SUM(L8:L14)</f>
        <v>1.6167950223152949</v>
      </c>
    </row>
    <row r="16" spans="1:12" ht="12.75" customHeight="1"/>
    <row r="17" ht="12.7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2013-02-27T13:20:56Z</dcterms:created>
  <dcterms:modified xsi:type="dcterms:W3CDTF">2013-03-04T13:50:14Z</dcterms:modified>
</cp:coreProperties>
</file>